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daniel.oliver\Desktop\"/>
    </mc:Choice>
  </mc:AlternateContent>
  <bookViews>
    <workbookView xWindow="0" yWindow="0" windowWidth="9405" windowHeight="7290"/>
  </bookViews>
  <sheets>
    <sheet name="Sheet1" sheetId="1" r:id="rId1"/>
    <sheet name="Sheet2" sheetId="2" r:id="rId2"/>
  </sheets>
  <definedNames>
    <definedName name="_xlnm.Print_Area" localSheetId="0">Sheet1!$A$1:$D$68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B34" i="1" l="1"/>
  <c r="C35" i="1" l="1"/>
  <c r="B9" i="2"/>
  <c r="B10" i="2"/>
  <c r="B47" i="1" l="1"/>
  <c r="B48" i="1"/>
</calcChain>
</file>

<file path=xl/sharedStrings.xml><?xml version="1.0" encoding="utf-8"?>
<sst xmlns="http://schemas.openxmlformats.org/spreadsheetml/2006/main" count="52" uniqueCount="43">
  <si>
    <t>Material</t>
  </si>
  <si>
    <t>PVC</t>
  </si>
  <si>
    <t>ABS</t>
  </si>
  <si>
    <t>PP</t>
  </si>
  <si>
    <t>PE100</t>
  </si>
  <si>
    <t>Operating temp</t>
  </si>
  <si>
    <t>Length</t>
  </si>
  <si>
    <t>Cm</t>
  </si>
  <si>
    <t>PVCu</t>
  </si>
  <si>
    <t>PE</t>
  </si>
  <si>
    <t>Diameter</t>
  </si>
  <si>
    <t>Single arm</t>
  </si>
  <si>
    <t>Double arm</t>
  </si>
  <si>
    <t>How to find the flexible arm (a) length</t>
  </si>
  <si>
    <t>To calculate the length of a fl exible arm () the following</t>
  </si>
  <si>
    <t>formulae can be used: -</t>
  </si>
  <si>
    <t>Single arm:</t>
  </si>
  <si>
    <t>Double arm:</t>
  </si>
  <si>
    <t>Where a Flexible arm length (mm)</t>
  </si>
  <si>
    <t>D Pipe outside diameter (mm)</t>
  </si>
  <si>
    <t>ΔL Expansion or Contraction (mm) for single</t>
  </si>
  <si>
    <t>arm, for double arm use ΔL/2</t>
  </si>
  <si>
    <r>
      <t>C</t>
    </r>
    <r>
      <rPr>
        <vertAlign val="subscript"/>
        <sz val="11"/>
        <color theme="1"/>
        <rFont val="Calibri"/>
        <family val="2"/>
        <scheme val="minor"/>
      </rPr>
      <t>m</t>
    </r>
  </si>
  <si>
    <t>Coefficient δ
(10-5m/m°C)</t>
  </si>
  <si>
    <t>Length/temperature
equivalent (mm/m°C)</t>
  </si>
  <si>
    <t>Installation of plastic pipes</t>
  </si>
  <si>
    <t>Thermal expansion in plastics</t>
  </si>
  <si>
    <t>ΔT Difference in temperature between the</t>
  </si>
  <si>
    <t xml:space="preserve">Where </t>
  </si>
  <si>
    <t>ΔL Expansion (ΔLe) or contraction (ΔLc) in mm</t>
  </si>
  <si>
    <t>The change in length due to thermal expansion or contraction in a pipeline system is determined by the following formula:</t>
  </si>
  <si>
    <t>• Environmental temperature (external temperature) at which the pipe will stabilise prior to installation.</t>
  </si>
  <si>
    <t>• Fluid temperature (internal temperature) which is the operational temperature of the pipeline system.</t>
  </si>
  <si>
    <t>There are two factors to consider when calculating expansion or contraction in pipes: -</t>
  </si>
  <si>
    <t>Install temperature</t>
  </si>
  <si>
    <t>Expansion or contraction</t>
  </si>
  <si>
    <t>Figure 1 single arm</t>
  </si>
  <si>
    <t>Figure 2 double arm (expansion loop)</t>
  </si>
  <si>
    <t xml:space="preserve">     installation and the operating</t>
  </si>
  <si>
    <t xml:space="preserve">     temperatures in °C (=T operate - T install)</t>
  </si>
  <si>
    <t>L   Length of pipe when installed</t>
  </si>
  <si>
    <t>δ   Coefficient of expansion</t>
  </si>
  <si>
    <r>
      <t>C</t>
    </r>
    <r>
      <rPr>
        <vertAlign val="subscript"/>
        <sz val="11"/>
        <color rgb="FF002060"/>
        <rFont val="Calibri"/>
        <family val="2"/>
        <scheme val="minor"/>
      </rPr>
      <t>m</t>
    </r>
    <r>
      <rPr>
        <sz val="11"/>
        <color rgb="FF002060"/>
        <rFont val="Calibri"/>
        <family val="2"/>
        <scheme val="minor"/>
      </rPr>
      <t xml:space="preserve"> Constant for material, see table 6.3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</si>
</sst>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8" formatCode="0.0\ &quot;mm&quot;"/>
    <numFmt numFmtId="171" formatCode="0.00&quot;mm&quot;"/>
    <numFmt numFmtId="172" formatCode="0.0\ &quot;metres&quot;"/>
    <numFmt numFmtId="173" formatCode="0.0&quot; °C&quot;"/>
  </numFmts>
  <fonts count="9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vertAlign val="subscript"/>
      <sz val="11"/>
      <color rgb="FF002060"/>
      <name val="Calibri"/>
      <family val="2"/>
      <scheme val="minor"/>
    </font>
    <font>
      <sz val="20"/>
      <color rgb="FF00206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/>
    <xf numFmtId="0" fontId="6" fillId="0" borderId="4" xfId="0" applyFont="1" applyBorder="1"/>
    <xf numFmtId="171" fontId="6" fillId="0" borderId="5" xfId="0" applyNumberFormat="1" applyFont="1" applyBorder="1" applyAlignment="1">
      <alignment horizontal="center"/>
    </xf>
    <xf numFmtId="0" fontId="6" fillId="0" borderId="7" xfId="0" applyFont="1" applyBorder="1"/>
    <xf numFmtId="171" fontId="6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4" fillId="2" borderId="10" xfId="0" applyFont="1" applyFill="1" applyBorder="1" applyProtection="1">
      <protection locked="0"/>
    </xf>
    <xf numFmtId="168" fontId="4" fillId="2" borderId="0" xfId="0" applyNumberFormat="1" applyFont="1" applyFill="1" applyProtection="1">
      <protection locked="0"/>
    </xf>
    <xf numFmtId="172" fontId="4" fillId="2" borderId="0" xfId="0" applyNumberFormat="1" applyFont="1" applyFill="1" applyProtection="1">
      <protection locked="0"/>
    </xf>
    <xf numFmtId="173" fontId="4" fillId="2" borderId="0" xfId="0" applyNumberFormat="1" applyFont="1" applyFill="1" applyProtection="1">
      <protection locked="0"/>
    </xf>
    <xf numFmtId="171" fontId="6" fillId="0" borderId="6" xfId="0" applyNumberFormat="1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171" fontId="6" fillId="0" borderId="2" xfId="0" applyNumberFormat="1" applyFont="1" applyBorder="1" applyAlignment="1">
      <alignment horizontal="center"/>
    </xf>
    <xf numFmtId="171" fontId="6" fillId="0" borderId="3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hyperlink" Target="http://www.polypipe.com/effa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38</xdr:row>
      <xdr:rowOff>47625</xdr:rowOff>
    </xdr:from>
    <xdr:to>
      <xdr:col>1</xdr:col>
      <xdr:colOff>1422400</xdr:colOff>
      <xdr:row>39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6419850"/>
          <a:ext cx="14001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39</xdr:row>
      <xdr:rowOff>9525</xdr:rowOff>
    </xdr:from>
    <xdr:to>
      <xdr:col>1</xdr:col>
      <xdr:colOff>1450975</xdr:colOff>
      <xdr:row>40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1" b="5264"/>
        <a:stretch/>
      </xdr:blipFill>
      <xdr:spPr bwMode="auto">
        <a:xfrm>
          <a:off x="3457575" y="6734175"/>
          <a:ext cx="14382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142875</xdr:rowOff>
    </xdr:from>
    <xdr:to>
      <xdr:col>0</xdr:col>
      <xdr:colOff>1838325</xdr:colOff>
      <xdr:row>10</xdr:row>
      <xdr:rowOff>211791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390775"/>
          <a:ext cx="1571625" cy="268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</xdr:colOff>
      <xdr:row>50</xdr:row>
      <xdr:rowOff>28576</xdr:rowOff>
    </xdr:from>
    <xdr:to>
      <xdr:col>0</xdr:col>
      <xdr:colOff>2905125</xdr:colOff>
      <xdr:row>63</xdr:row>
      <xdr:rowOff>11093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9477376"/>
          <a:ext cx="2905123" cy="2544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2053965</xdr:colOff>
      <xdr:row>63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607" y="10763250"/>
          <a:ext cx="3537144" cy="2694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64</xdr:row>
      <xdr:rowOff>1</xdr:rowOff>
    </xdr:from>
    <xdr:to>
      <xdr:col>16384</xdr:col>
      <xdr:colOff>31750</xdr:colOff>
      <xdr:row>1048576</xdr:row>
      <xdr:rowOff>19051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14"/>
        <a:stretch/>
      </xdr:blipFill>
      <xdr:spPr>
        <a:xfrm>
          <a:off x="9525" y="13652501"/>
          <a:ext cx="851535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1536146</xdr:colOff>
      <xdr:row>64</xdr:row>
      <xdr:rowOff>152400</xdr:rowOff>
    </xdr:from>
    <xdr:to>
      <xdr:col>3</xdr:col>
      <xdr:colOff>1092201</xdr:colOff>
      <xdr:row>67</xdr:row>
      <xdr:rowOff>104410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83" t="36634" r="20572" b="35932"/>
        <a:stretch/>
      </xdr:blipFill>
      <xdr:spPr>
        <a:xfrm>
          <a:off x="6460571" y="13554075"/>
          <a:ext cx="1775380" cy="52351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47625</xdr:rowOff>
    </xdr:from>
    <xdr:to>
      <xdr:col>0</xdr:col>
      <xdr:colOff>1752600</xdr:colOff>
      <xdr:row>1</xdr:row>
      <xdr:rowOff>170644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7625"/>
          <a:ext cx="1590675" cy="313519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65</xdr:row>
      <xdr:rowOff>152400</xdr:rowOff>
    </xdr:from>
    <xdr:to>
      <xdr:col>0</xdr:col>
      <xdr:colOff>1962150</xdr:colOff>
      <xdr:row>67</xdr:row>
      <xdr:rowOff>66675</xdr:rowOff>
    </xdr:to>
    <xdr:sp macro="" textlink="">
      <xdr:nvSpPr>
        <xdr:cNvPr id="10" name="TextBox 9">
          <a:hlinkClick xmlns:r="http://schemas.openxmlformats.org/officeDocument/2006/relationships" r:id="rId9"/>
        </xdr:cNvPr>
        <xdr:cNvSpPr txBox="1"/>
      </xdr:nvSpPr>
      <xdr:spPr>
        <a:xfrm>
          <a:off x="180975" y="13744575"/>
          <a:ext cx="17811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www.polypipe.com/effast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70" zoomScaleNormal="70" workbookViewId="0">
      <selection activeCell="B21" sqref="B21"/>
    </sheetView>
  </sheetViews>
  <sheetFormatPr defaultColWidth="0" defaultRowHeight="15" zeroHeight="1" x14ac:dyDescent="0.25"/>
  <cols>
    <col min="1" max="1" width="51.7109375" customWidth="1"/>
    <col min="2" max="2" width="22.140625" customWidth="1"/>
    <col min="3" max="3" width="33.28515625" customWidth="1"/>
    <col min="4" max="4" width="20.140625" customWidth="1"/>
    <col min="5" max="5" width="15.140625" hidden="1"/>
    <col min="6" max="6" width="9.140625" hidden="1"/>
    <col min="10" max="16384" width="9.140625" hidden="1"/>
  </cols>
  <sheetData>
    <row r="1" spans="1:5" x14ac:dyDescent="0.25"/>
    <row r="2" spans="1:5" x14ac:dyDescent="0.25"/>
    <row r="3" spans="1:5" x14ac:dyDescent="0.25"/>
    <row r="4" spans="1:5" ht="19.5" x14ac:dyDescent="0.3">
      <c r="A4" s="1" t="s">
        <v>25</v>
      </c>
    </row>
    <row r="5" spans="1:5" ht="15.75" x14ac:dyDescent="0.25">
      <c r="A5" s="2" t="s">
        <v>26</v>
      </c>
    </row>
    <row r="6" spans="1:5" ht="15.75" x14ac:dyDescent="0.25">
      <c r="A6" s="2" t="s">
        <v>33</v>
      </c>
    </row>
    <row r="7" spans="1:5" ht="15.75" x14ac:dyDescent="0.25">
      <c r="A7" s="2" t="s">
        <v>31</v>
      </c>
    </row>
    <row r="8" spans="1:5" ht="15.75" x14ac:dyDescent="0.25">
      <c r="A8" s="4" t="s">
        <v>32</v>
      </c>
      <c r="B8" s="4"/>
      <c r="C8" s="4"/>
      <c r="D8" s="4"/>
    </row>
    <row r="9" spans="1:5" s="3" customFormat="1" ht="32.25" customHeight="1" x14ac:dyDescent="0.25">
      <c r="A9" s="5" t="s">
        <v>30</v>
      </c>
      <c r="B9" s="5"/>
      <c r="C9" s="5"/>
      <c r="D9" s="5"/>
    </row>
    <row r="10" spans="1:5" ht="15.75" x14ac:dyDescent="0.25">
      <c r="A10" s="2"/>
    </row>
    <row r="11" spans="1:5" ht="22.5" customHeight="1" x14ac:dyDescent="0.25">
      <c r="A11" s="2"/>
    </row>
    <row r="12" spans="1:5" ht="15.75" x14ac:dyDescent="0.25">
      <c r="A12" s="11" t="s">
        <v>28</v>
      </c>
      <c r="B12" s="2" t="s">
        <v>29</v>
      </c>
    </row>
    <row r="13" spans="1:5" ht="15.75" x14ac:dyDescent="0.25">
      <c r="B13" s="2" t="s">
        <v>27</v>
      </c>
    </row>
    <row r="14" spans="1:5" ht="15.75" x14ac:dyDescent="0.25">
      <c r="A14" s="2"/>
      <c r="B14" s="2" t="s">
        <v>38</v>
      </c>
      <c r="C14" s="2"/>
      <c r="D14" s="2"/>
      <c r="E14" s="2"/>
    </row>
    <row r="15" spans="1:5" ht="15.75" x14ac:dyDescent="0.25">
      <c r="A15" s="2"/>
      <c r="B15" s="2" t="s">
        <v>39</v>
      </c>
      <c r="C15" s="2"/>
      <c r="D15" s="2"/>
      <c r="E15" s="2"/>
    </row>
    <row r="16" spans="1:5" ht="15.75" x14ac:dyDescent="0.25">
      <c r="A16" s="2"/>
      <c r="B16" s="2" t="s">
        <v>40</v>
      </c>
      <c r="C16" s="2"/>
      <c r="D16" s="2"/>
      <c r="E16" s="2"/>
    </row>
    <row r="17" spans="1:5" ht="15.75" x14ac:dyDescent="0.25">
      <c r="A17" s="2"/>
      <c r="B17" s="2" t="s">
        <v>41</v>
      </c>
      <c r="C17" s="2"/>
      <c r="D17" s="2"/>
      <c r="E17" s="2"/>
    </row>
    <row r="18" spans="1:5" ht="15.75" x14ac:dyDescent="0.25">
      <c r="A18" s="2"/>
      <c r="B18" s="2"/>
      <c r="C18" s="2"/>
      <c r="D18" s="2"/>
      <c r="E18" s="2"/>
    </row>
    <row r="19" spans="1:5" ht="15.75" x14ac:dyDescent="0.25">
      <c r="A19" s="2"/>
      <c r="B19" s="2"/>
      <c r="C19" s="2"/>
      <c r="D19" s="2"/>
      <c r="E19" s="2"/>
    </row>
    <row r="20" spans="1:5" ht="15.75" x14ac:dyDescent="0.25">
      <c r="A20" s="2"/>
      <c r="B20" s="2"/>
      <c r="C20" s="2"/>
      <c r="D20" s="2"/>
      <c r="E20" s="2"/>
    </row>
    <row r="21" spans="1:5" ht="15.75" x14ac:dyDescent="0.25">
      <c r="A21" s="2" t="s">
        <v>10</v>
      </c>
      <c r="B21" s="18">
        <v>50</v>
      </c>
      <c r="C21" s="2"/>
      <c r="D21" s="2"/>
      <c r="E21" s="2"/>
    </row>
    <row r="22" spans="1:5" ht="15.75" x14ac:dyDescent="0.25">
      <c r="A22" s="2" t="s">
        <v>6</v>
      </c>
      <c r="B22" s="19">
        <v>5</v>
      </c>
      <c r="C22" s="2"/>
      <c r="D22" s="2"/>
      <c r="E22" s="2"/>
    </row>
    <row r="23" spans="1:5" ht="15.75" x14ac:dyDescent="0.25">
      <c r="A23" s="2" t="s">
        <v>34</v>
      </c>
      <c r="B23" s="20">
        <v>10</v>
      </c>
      <c r="C23" s="26"/>
      <c r="D23" s="26"/>
      <c r="E23" s="2"/>
    </row>
    <row r="24" spans="1:5" ht="15.75" x14ac:dyDescent="0.25">
      <c r="A24" s="2" t="s">
        <v>5</v>
      </c>
      <c r="B24" s="20">
        <v>20</v>
      </c>
      <c r="C24" s="27"/>
      <c r="D24" s="27"/>
      <c r="E24" s="2"/>
    </row>
    <row r="25" spans="1:5" ht="33" x14ac:dyDescent="0.35">
      <c r="A25" s="2"/>
      <c r="B25" s="2"/>
      <c r="C25" s="13" t="s">
        <v>24</v>
      </c>
      <c r="D25" s="14" t="s">
        <v>22</v>
      </c>
      <c r="E25" s="2"/>
    </row>
    <row r="26" spans="1:5" ht="15.75" x14ac:dyDescent="0.25">
      <c r="A26" s="2" t="s">
        <v>0</v>
      </c>
      <c r="B26" s="17" t="s">
        <v>1</v>
      </c>
      <c r="C26" s="16">
        <f>VLOOKUP(B26,A29:D32,3,FALSE)</f>
        <v>7.8E-2</v>
      </c>
      <c r="D26" s="15">
        <f>VLOOKUP(B26,A29:D32,4,FALSE)</f>
        <v>33.5</v>
      </c>
      <c r="E26" s="2"/>
    </row>
    <row r="27" spans="1:5" ht="15.75" x14ac:dyDescent="0.25">
      <c r="A27" s="2"/>
      <c r="B27" s="2"/>
      <c r="C27" s="2"/>
      <c r="D27" s="2"/>
      <c r="E27" s="2"/>
    </row>
    <row r="28" spans="1:5" ht="18" hidden="1" x14ac:dyDescent="0.35">
      <c r="A28" s="2" t="s">
        <v>0</v>
      </c>
      <c r="B28" s="2" t="s">
        <v>23</v>
      </c>
      <c r="C28" s="2" t="s">
        <v>24</v>
      </c>
      <c r="D28" s="2" t="s">
        <v>22</v>
      </c>
      <c r="E28" s="2"/>
    </row>
    <row r="29" spans="1:5" ht="15.75" hidden="1" x14ac:dyDescent="0.25">
      <c r="A29" s="2" t="s">
        <v>1</v>
      </c>
      <c r="B29" s="2">
        <v>7.8</v>
      </c>
      <c r="C29" s="2">
        <v>7.8E-2</v>
      </c>
      <c r="D29" s="2">
        <v>33.5</v>
      </c>
      <c r="E29" s="2"/>
    </row>
    <row r="30" spans="1:5" ht="15.75" hidden="1" x14ac:dyDescent="0.25">
      <c r="A30" s="2" t="s">
        <v>2</v>
      </c>
      <c r="B30" s="2">
        <v>10.1</v>
      </c>
      <c r="C30" s="2">
        <v>0.10100000000000001</v>
      </c>
      <c r="D30" s="2">
        <v>32.700000000000003</v>
      </c>
      <c r="E30" s="2"/>
    </row>
    <row r="31" spans="1:5" ht="15.75" hidden="1" x14ac:dyDescent="0.25">
      <c r="A31" s="2" t="s">
        <v>3</v>
      </c>
      <c r="B31" s="2">
        <v>15</v>
      </c>
      <c r="C31" s="2">
        <v>0.15</v>
      </c>
      <c r="D31" s="2">
        <v>30</v>
      </c>
      <c r="E31" s="2"/>
    </row>
    <row r="32" spans="1:5" ht="15.75" hidden="1" x14ac:dyDescent="0.25">
      <c r="A32" s="2" t="s">
        <v>4</v>
      </c>
      <c r="B32" s="2">
        <v>20</v>
      </c>
      <c r="C32" s="2">
        <v>0.2</v>
      </c>
      <c r="D32" s="2">
        <v>26</v>
      </c>
      <c r="E32" s="2"/>
    </row>
    <row r="33" spans="1:5" ht="16.5" thickBot="1" x14ac:dyDescent="0.3">
      <c r="A33" s="2"/>
      <c r="B33" s="2"/>
      <c r="C33" s="2"/>
      <c r="D33" s="2"/>
      <c r="E33" s="2"/>
    </row>
    <row r="34" spans="1:5" ht="27" thickBot="1" x14ac:dyDescent="0.45">
      <c r="A34" s="6" t="s">
        <v>35</v>
      </c>
      <c r="B34" s="23">
        <f>B22*(B24-B23)*C26</f>
        <v>3.9</v>
      </c>
      <c r="C34" s="24"/>
      <c r="D34" s="12"/>
      <c r="E34" s="2"/>
    </row>
    <row r="35" spans="1:5" ht="15.75" x14ac:dyDescent="0.25">
      <c r="A35" s="2"/>
      <c r="B35" s="2"/>
      <c r="C35" s="25">
        <f>ABS(B34)</f>
        <v>3.9</v>
      </c>
      <c r="D35" s="2"/>
      <c r="E35" s="2"/>
    </row>
    <row r="36" spans="1:5" ht="15.75" x14ac:dyDescent="0.25">
      <c r="A36" s="2" t="s">
        <v>13</v>
      </c>
      <c r="B36" s="2"/>
      <c r="C36" s="2"/>
      <c r="D36" s="2"/>
      <c r="E36" s="2"/>
    </row>
    <row r="37" spans="1:5" ht="15.75" x14ac:dyDescent="0.25">
      <c r="A37" s="2" t="s">
        <v>14</v>
      </c>
      <c r="B37" s="2"/>
      <c r="C37" s="2"/>
      <c r="D37" s="2"/>
      <c r="E37" s="2"/>
    </row>
    <row r="38" spans="1:5" ht="15.75" x14ac:dyDescent="0.25">
      <c r="A38" s="2" t="s">
        <v>15</v>
      </c>
      <c r="B38" s="2"/>
      <c r="C38" s="2"/>
      <c r="D38" s="2"/>
      <c r="E38" s="2"/>
    </row>
    <row r="39" spans="1:5" ht="27.75" customHeight="1" x14ac:dyDescent="0.25">
      <c r="A39" s="2" t="s">
        <v>16</v>
      </c>
      <c r="B39" s="2"/>
      <c r="C39" s="2"/>
      <c r="D39" s="2"/>
      <c r="E39" s="2"/>
    </row>
    <row r="40" spans="1:5" ht="54.75" customHeight="1" x14ac:dyDescent="0.25">
      <c r="A40" s="2" t="s">
        <v>17</v>
      </c>
      <c r="B40" s="2"/>
      <c r="C40" s="2"/>
      <c r="D40" s="2"/>
      <c r="E40" s="2"/>
    </row>
    <row r="41" spans="1:5" ht="15.75" x14ac:dyDescent="0.25">
      <c r="A41" s="2" t="s">
        <v>18</v>
      </c>
      <c r="B41" s="2"/>
      <c r="C41" s="2"/>
      <c r="D41" s="2"/>
      <c r="E41" s="2"/>
    </row>
    <row r="42" spans="1:5" ht="15.75" x14ac:dyDescent="0.25">
      <c r="A42" s="2" t="s">
        <v>19</v>
      </c>
      <c r="B42" s="2"/>
      <c r="C42" s="2"/>
      <c r="D42" s="2"/>
      <c r="E42" s="2"/>
    </row>
    <row r="43" spans="1:5" ht="15.75" x14ac:dyDescent="0.25">
      <c r="A43" s="2" t="s">
        <v>20</v>
      </c>
      <c r="B43" s="2"/>
      <c r="C43" s="2"/>
      <c r="D43" s="2"/>
      <c r="E43" s="2"/>
    </row>
    <row r="44" spans="1:5" ht="15.75" x14ac:dyDescent="0.25">
      <c r="A44" s="2" t="s">
        <v>21</v>
      </c>
      <c r="B44" s="2"/>
      <c r="C44" s="2"/>
      <c r="D44" s="2"/>
      <c r="E44" s="2"/>
    </row>
    <row r="45" spans="1:5" ht="18" x14ac:dyDescent="0.35">
      <c r="A45" s="2" t="s">
        <v>42</v>
      </c>
      <c r="B45" s="2"/>
      <c r="C45" s="2"/>
      <c r="D45" s="2"/>
      <c r="E45" s="2"/>
    </row>
    <row r="46" spans="1:5" ht="16.5" thickBot="1" x14ac:dyDescent="0.3">
      <c r="A46" s="2"/>
      <c r="B46" s="2"/>
      <c r="C46" s="2"/>
      <c r="D46" s="2"/>
      <c r="E46" s="2"/>
    </row>
    <row r="47" spans="1:5" ht="26.25" x14ac:dyDescent="0.4">
      <c r="A47" s="7" t="s">
        <v>11</v>
      </c>
      <c r="B47" s="8">
        <f>IF(C35&lt;0,(SQRT(B21*B34))*D26,(SQRT(B21*C35))*D26)</f>
        <v>467.80204146625954</v>
      </c>
      <c r="C47" s="21"/>
      <c r="D47" s="12"/>
      <c r="E47" s="2"/>
    </row>
    <row r="48" spans="1:5" ht="27" thickBot="1" x14ac:dyDescent="0.45">
      <c r="A48" s="9" t="s">
        <v>12</v>
      </c>
      <c r="B48" s="10">
        <f>IF(C35&lt;0,(SQRT(B21*B34/2))*D26,(SQRT(B21*C35/2))*D26)</f>
        <v>330.78599577370261</v>
      </c>
      <c r="C48" s="22"/>
      <c r="D48" s="12"/>
      <c r="E48" s="2"/>
    </row>
    <row r="49" spans="1:5" ht="15.75" x14ac:dyDescent="0.25">
      <c r="A49" s="2"/>
      <c r="B49" s="2"/>
      <c r="C49" s="2"/>
      <c r="D49" s="2"/>
      <c r="E49" s="2"/>
    </row>
    <row r="50" spans="1:5" ht="15.75" x14ac:dyDescent="0.25">
      <c r="A50" s="2" t="s">
        <v>36</v>
      </c>
      <c r="B50" s="2" t="s">
        <v>37</v>
      </c>
      <c r="C50" s="2"/>
      <c r="D50" s="2"/>
      <c r="E50" s="2"/>
    </row>
    <row r="51" spans="1:5" ht="15.75" x14ac:dyDescent="0.25">
      <c r="A51" s="2"/>
      <c r="B51" s="2"/>
      <c r="C51" s="2"/>
      <c r="D51" s="2"/>
      <c r="E51" s="2"/>
    </row>
    <row r="52" spans="1:5" ht="15.75" x14ac:dyDescent="0.25">
      <c r="A52" s="2"/>
      <c r="B52" s="2"/>
      <c r="C52" s="2"/>
      <c r="D52" s="2"/>
      <c r="E52" s="2"/>
    </row>
    <row r="53" spans="1:5" ht="15.75" x14ac:dyDescent="0.25">
      <c r="A53" s="2"/>
      <c r="B53" s="2"/>
      <c r="C53" s="2"/>
      <c r="D53" s="2"/>
      <c r="E53" s="2"/>
    </row>
    <row r="54" spans="1:5" ht="15.75" x14ac:dyDescent="0.25">
      <c r="A54" s="2"/>
      <c r="B54" s="2"/>
      <c r="C54" s="2"/>
      <c r="D54" s="2"/>
      <c r="E54" s="2"/>
    </row>
    <row r="55" spans="1:5" ht="15.75" x14ac:dyDescent="0.25">
      <c r="A55" s="2"/>
      <c r="B55" s="2"/>
      <c r="C55" s="2"/>
      <c r="D55" s="2"/>
      <c r="E55" s="2"/>
    </row>
    <row r="56" spans="1:5" ht="15.75" x14ac:dyDescent="0.25">
      <c r="A56" s="2"/>
      <c r="B56" s="2"/>
      <c r="C56" s="2"/>
      <c r="D56" s="2"/>
      <c r="E56" s="2"/>
    </row>
    <row r="57" spans="1:5" ht="15.75" x14ac:dyDescent="0.25">
      <c r="A57" s="2"/>
      <c r="B57" s="2"/>
      <c r="C57" s="2"/>
      <c r="D57" s="2"/>
      <c r="E57" s="2"/>
    </row>
    <row r="58" spans="1:5" ht="15.75" x14ac:dyDescent="0.25">
      <c r="A58" s="2"/>
      <c r="B58" s="2"/>
      <c r="C58" s="2"/>
      <c r="D58" s="2"/>
      <c r="E58" s="2"/>
    </row>
    <row r="59" spans="1:5" ht="15.75" x14ac:dyDescent="0.25">
      <c r="A59" s="2"/>
      <c r="B59" s="2"/>
      <c r="C59" s="2"/>
      <c r="D59" s="2"/>
      <c r="E59" s="2"/>
    </row>
    <row r="60" spans="1:5" x14ac:dyDescent="0.25"/>
    <row r="61" spans="1:5" x14ac:dyDescent="0.25"/>
    <row r="62" spans="1:5" x14ac:dyDescent="0.25"/>
    <row r="63" spans="1:5" x14ac:dyDescent="0.25"/>
    <row r="64" spans="1:5" x14ac:dyDescent="0.25"/>
    <row r="65" x14ac:dyDescent="0.25"/>
    <row r="66" x14ac:dyDescent="0.25"/>
    <row r="67" x14ac:dyDescent="0.25"/>
    <row r="68" x14ac:dyDescent="0.25"/>
  </sheetData>
  <sheetProtection algorithmName="SHA-512" hashValue="Xyz+TX+38Ohivdn2U9xWxD71hY8mhcWmfgOW3IO+nh2aQZMGRoLUFTRgykx5rxfMdzKyXE0HOrpfVYEQaE9Q9Q==" saltValue="ovmmqM3va8mTsEQSU/PANw==" spinCount="100000" sheet="1" objects="1" scenarios="1" selectLockedCells="1"/>
  <mergeCells count="6">
    <mergeCell ref="A9:D9"/>
    <mergeCell ref="A8:D8"/>
    <mergeCell ref="B34:C34"/>
    <mergeCell ref="B47:C47"/>
    <mergeCell ref="B48:C48"/>
    <mergeCell ref="C23:D24"/>
  </mergeCells>
  <conditionalFormatting sqref="B23:B24">
    <cfRule type="cellIs" dxfId="1" priority="2" operator="lessThan">
      <formula>0</formula>
    </cfRule>
  </conditionalFormatting>
  <conditionalFormatting sqref="B34:C34">
    <cfRule type="cellIs" dxfId="0" priority="1" operator="lessThan">
      <formula>0</formula>
    </cfRule>
  </conditionalFormatting>
  <dataValidations disablePrompts="1" count="1">
    <dataValidation type="list" allowBlank="1" showInputMessage="1" showErrorMessage="1" sqref="B26">
      <formula1>$A$29:$A$32</formula1>
    </dataValidation>
  </dataValidations>
  <pageMargins left="0.7" right="0.7" top="0.75" bottom="0.75" header="0.3" footer="0.3"/>
  <pageSetup paperSize="9" scale="68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sqref="A1:G16"/>
    </sheetView>
  </sheetViews>
  <sheetFormatPr defaultRowHeight="15" x14ac:dyDescent="0.25"/>
  <cols>
    <col min="1" max="1" width="11.28515625" bestFit="1" customWidth="1"/>
  </cols>
  <sheetData>
    <row r="2" spans="1:6" x14ac:dyDescent="0.25">
      <c r="B2" t="s">
        <v>7</v>
      </c>
      <c r="C2" t="s">
        <v>8</v>
      </c>
      <c r="D2">
        <v>33.5</v>
      </c>
    </row>
    <row r="3" spans="1:6" x14ac:dyDescent="0.25">
      <c r="C3" t="s">
        <v>2</v>
      </c>
      <c r="D3">
        <v>32.700000000000003</v>
      </c>
      <c r="F3">
        <v>32.700000000000003</v>
      </c>
    </row>
    <row r="4" spans="1:6" x14ac:dyDescent="0.25">
      <c r="C4" t="s">
        <v>3</v>
      </c>
      <c r="D4">
        <v>30</v>
      </c>
    </row>
    <row r="5" spans="1:6" x14ac:dyDescent="0.25">
      <c r="C5" t="s">
        <v>9</v>
      </c>
      <c r="D5">
        <v>26</v>
      </c>
    </row>
    <row r="7" spans="1:6" x14ac:dyDescent="0.25">
      <c r="C7" t="s">
        <v>10</v>
      </c>
      <c r="D7">
        <v>40</v>
      </c>
    </row>
    <row r="9" spans="1:6" x14ac:dyDescent="0.25">
      <c r="A9" t="s">
        <v>11</v>
      </c>
      <c r="B9">
        <f>(SQRT(D7*Sheet1!B34))*Sheet2!F3</f>
        <v>408.42286909525529</v>
      </c>
    </row>
    <row r="10" spans="1:6" x14ac:dyDescent="0.25">
      <c r="A10" t="s">
        <v>12</v>
      </c>
      <c r="B10">
        <f>(SQRT(D7*(Sheet1!B34)/2))*Sheet2!F3</f>
        <v>288.79858032892065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Oliver</dc:creator>
  <cp:lastModifiedBy>Daniel Oliver</cp:lastModifiedBy>
  <cp:lastPrinted>2017-03-02T15:24:20Z</cp:lastPrinted>
  <dcterms:created xsi:type="dcterms:W3CDTF">2017-02-20T16:28:10Z</dcterms:created>
  <dcterms:modified xsi:type="dcterms:W3CDTF">2017-03-02T15:49:03Z</dcterms:modified>
</cp:coreProperties>
</file>